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660" windowWidth="19635" windowHeight="7380"/>
  </bookViews>
  <sheets>
    <sheet name="2015-16" sheetId="4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67" i="4" l="1"/>
  <c r="L120" i="4" l="1"/>
  <c r="L110" i="4"/>
  <c r="L94" i="4"/>
  <c r="L88" i="4"/>
  <c r="L81" i="4"/>
  <c r="L55" i="4"/>
  <c r="L40" i="4"/>
  <c r="L33" i="4"/>
  <c r="L20" i="4"/>
  <c r="L12" i="4"/>
  <c r="K120" i="4"/>
  <c r="I120" i="4"/>
  <c r="G120" i="4"/>
  <c r="E120" i="4"/>
  <c r="K110" i="4"/>
  <c r="I110" i="4"/>
  <c r="G110" i="4"/>
  <c r="E110" i="4"/>
  <c r="K94" i="4"/>
  <c r="I94" i="4"/>
  <c r="G94" i="4"/>
  <c r="E94" i="4"/>
  <c r="K88" i="4"/>
  <c r="I88" i="4"/>
  <c r="G88" i="4"/>
  <c r="E88" i="4"/>
  <c r="I81" i="4"/>
  <c r="G81" i="4"/>
  <c r="E81" i="4"/>
  <c r="K70" i="4"/>
  <c r="K81" i="4" s="1"/>
  <c r="K67" i="4"/>
  <c r="I67" i="4"/>
  <c r="G67" i="4"/>
  <c r="E67" i="4"/>
  <c r="K55" i="4"/>
  <c r="I55" i="4"/>
  <c r="G55" i="4"/>
  <c r="E55" i="4"/>
  <c r="K40" i="4"/>
  <c r="I40" i="4"/>
  <c r="G40" i="4"/>
  <c r="E40" i="4"/>
  <c r="K33" i="4"/>
  <c r="I33" i="4"/>
  <c r="G33" i="4"/>
  <c r="E33" i="4"/>
  <c r="K20" i="4"/>
  <c r="I20" i="4"/>
  <c r="G20" i="4"/>
  <c r="E20" i="4"/>
  <c r="K12" i="4"/>
  <c r="I12" i="4"/>
  <c r="I42" i="4" s="1"/>
  <c r="G12" i="4"/>
  <c r="G42" i="4" s="1"/>
  <c r="E12" i="4"/>
  <c r="E42" i="4" s="1"/>
  <c r="K42" i="4" l="1"/>
  <c r="L122" i="4"/>
  <c r="L42" i="4"/>
  <c r="G122" i="4"/>
  <c r="G124" i="4" s="1"/>
  <c r="E122" i="4"/>
  <c r="E124" i="4" s="1"/>
  <c r="E126" i="4" s="1"/>
  <c r="G125" i="4" s="1"/>
  <c r="I122" i="4"/>
  <c r="I124" i="4" s="1"/>
  <c r="K122" i="4"/>
  <c r="K124" i="4" s="1"/>
  <c r="L124" i="4" l="1"/>
  <c r="L126" i="4" s="1"/>
  <c r="G126" i="4"/>
  <c r="I125" i="4" s="1"/>
  <c r="I126" i="4"/>
  <c r="K125" i="4" s="1"/>
  <c r="K126" i="4" s="1"/>
  <c r="L125" i="4" s="1"/>
</calcChain>
</file>

<file path=xl/comments1.xml><?xml version="1.0" encoding="utf-8"?>
<comments xmlns="http://schemas.openxmlformats.org/spreadsheetml/2006/main">
  <authors>
    <author>Kia</author>
  </authors>
  <commentList>
    <comment ref="I26" authorId="0">
      <text>
        <r>
          <rPr>
            <b/>
            <sz val="9"/>
            <color indexed="81"/>
            <rFont val="Tahoma"/>
            <family val="2"/>
          </rPr>
          <t>Kia:</t>
        </r>
        <r>
          <rPr>
            <sz val="9"/>
            <color indexed="81"/>
            <rFont val="Tahoma"/>
            <family val="2"/>
          </rPr>
          <t xml:space="preserve">
500 families
250 to participate
2 books per family
12.50 per book
-------------------------
$6,250
1 book per family is 
$3,125</t>
        </r>
      </text>
    </comment>
    <comment ref="I76" authorId="0">
      <text>
        <r>
          <rPr>
            <b/>
            <sz val="9"/>
            <color indexed="81"/>
            <rFont val="Tahoma"/>
            <family val="2"/>
          </rPr>
          <t>Kia:</t>
        </r>
        <r>
          <rPr>
            <sz val="9"/>
            <color indexed="81"/>
            <rFont val="Tahoma"/>
            <family val="2"/>
          </rPr>
          <t xml:space="preserve">
no animation
</t>
        </r>
      </text>
    </comment>
    <comment ref="K76" authorId="0">
      <text>
        <r>
          <rPr>
            <b/>
            <sz val="9"/>
            <color indexed="81"/>
            <rFont val="Tahoma"/>
            <family val="2"/>
          </rPr>
          <t>Kia:</t>
        </r>
        <r>
          <rPr>
            <sz val="9"/>
            <color indexed="81"/>
            <rFont val="Tahoma"/>
            <family val="2"/>
          </rPr>
          <t xml:space="preserve">
no animation
</t>
        </r>
      </text>
    </comment>
  </commentList>
</comments>
</file>

<file path=xl/sharedStrings.xml><?xml version="1.0" encoding="utf-8"?>
<sst xmlns="http://schemas.openxmlformats.org/spreadsheetml/2006/main" count="114" uniqueCount="99">
  <si>
    <t>Gorman Crossing Elementary School PTA</t>
  </si>
  <si>
    <t>Budget as of Jan 31, 2015</t>
  </si>
  <si>
    <t>2013-2014 Budget</t>
  </si>
  <si>
    <t>2013-2014 Actual Results</t>
  </si>
  <si>
    <t>2014-2015 Budget</t>
  </si>
  <si>
    <t>2014-2015 Actual Results</t>
  </si>
  <si>
    <t>2015-2016 Budget</t>
  </si>
  <si>
    <t>RECEIPTS</t>
  </si>
  <si>
    <t>Membership:</t>
  </si>
  <si>
    <t>Dues</t>
  </si>
  <si>
    <t>Donations</t>
  </si>
  <si>
    <t>Total Membership</t>
  </si>
  <si>
    <t>Family Activities:</t>
  </si>
  <si>
    <t>Sock Hop</t>
  </si>
  <si>
    <t>Bingo Night</t>
  </si>
  <si>
    <t>Movie Night</t>
  </si>
  <si>
    <t>Skate Night</t>
  </si>
  <si>
    <t>Gator Jam</t>
  </si>
  <si>
    <t>Total Family Activities</t>
  </si>
  <si>
    <t>Fundraising Income:</t>
  </si>
  <si>
    <t>Read-a-thon / Learn to Earn</t>
  </si>
  <si>
    <t>Green Envelope</t>
  </si>
  <si>
    <t>Kids Stuff</t>
  </si>
  <si>
    <t>Joe Corbi</t>
  </si>
  <si>
    <t>Chick Fil A Calendars</t>
  </si>
  <si>
    <t>Papa Johns Pizza Cards</t>
  </si>
  <si>
    <t>Restaurant Nights</t>
  </si>
  <si>
    <t>Spirit Wear</t>
  </si>
  <si>
    <t>Shoe Recycling</t>
  </si>
  <si>
    <t>Total Fundraising Income</t>
  </si>
  <si>
    <t>Other Receipts:</t>
  </si>
  <si>
    <t>After School Programs</t>
  </si>
  <si>
    <t>Charity</t>
  </si>
  <si>
    <t>Donation</t>
  </si>
  <si>
    <t>Other</t>
  </si>
  <si>
    <t>Total Other Receipts</t>
  </si>
  <si>
    <t>TOTAL RECEIPTS</t>
  </si>
  <si>
    <t>DISBURSEMENTS</t>
  </si>
  <si>
    <t>Family Activities Expenses:</t>
  </si>
  <si>
    <t>Nutrition/Wellness</t>
  </si>
  <si>
    <t>Open House</t>
  </si>
  <si>
    <t>Total Family Activities Expenses</t>
  </si>
  <si>
    <t>Fundraising Expenses:</t>
  </si>
  <si>
    <t>Chick Fil A calendars</t>
  </si>
  <si>
    <t>Kidstuff Books</t>
  </si>
  <si>
    <t>Magnets</t>
  </si>
  <si>
    <t>Total Fundraising Expenses</t>
  </si>
  <si>
    <t>Academic-Related Expenses:</t>
  </si>
  <si>
    <t>Lego League</t>
  </si>
  <si>
    <t>Classroom Enrichment - Allotment for each team</t>
  </si>
  <si>
    <t>5th Grade Congressional Hearings</t>
  </si>
  <si>
    <t>Domino Club/Math Night</t>
  </si>
  <si>
    <t>ISPY &amp; Animation Seminars</t>
  </si>
  <si>
    <t>2nd Grade Seminar: Project Feeder Watch</t>
  </si>
  <si>
    <t>4th Grade Photography Seminar</t>
  </si>
  <si>
    <t>5th Grade Mythbusters</t>
  </si>
  <si>
    <t>Stock Market Program</t>
  </si>
  <si>
    <t>Total Academic-Related Expenses</t>
  </si>
  <si>
    <t>Student Expenses:</t>
  </si>
  <si>
    <t>Cultural Arts</t>
  </si>
  <si>
    <t>PBIS</t>
  </si>
  <si>
    <t>Reflections</t>
  </si>
  <si>
    <t>Total Student Expenses</t>
  </si>
  <si>
    <t>Staff Appreciation:</t>
  </si>
  <si>
    <t>Appreciation (faculty dinners/lunches, holiday festivities)</t>
  </si>
  <si>
    <t>Teacher Welcome Back Breakfast</t>
  </si>
  <si>
    <t>Staff Recognition</t>
  </si>
  <si>
    <t>Total Staff Appreciation</t>
  </si>
  <si>
    <t>PTA-Related Expenses:</t>
  </si>
  <si>
    <t>Bank Charges</t>
  </si>
  <si>
    <t>Pay 4 School Stuff</t>
  </si>
  <si>
    <t>Insurance - Bond, Liability, and D&amp;O Liability</t>
  </si>
  <si>
    <t>MD PTA Conference/Workshops</t>
  </si>
  <si>
    <t>PTACHC Scholarship Fund</t>
  </si>
  <si>
    <t>PTA Council of Howard County dues</t>
  </si>
  <si>
    <t>PTA Handbook</t>
  </si>
  <si>
    <t>Sales &amp; Use Tax</t>
  </si>
  <si>
    <t>State &amp; National Dues</t>
  </si>
  <si>
    <t>Supplies &amp; Equipment (copying, paper)</t>
  </si>
  <si>
    <t>Volunteer Recognition/Appreciation</t>
  </si>
  <si>
    <t>Website License</t>
  </si>
  <si>
    <t>Total PTA Related Expenses</t>
  </si>
  <si>
    <t>Other Expenses:</t>
  </si>
  <si>
    <t>After school programs</t>
  </si>
  <si>
    <t>Beautification</t>
  </si>
  <si>
    <t>Box Tops</t>
  </si>
  <si>
    <t>Green School Initiative</t>
  </si>
  <si>
    <t>School Lunch Fund</t>
  </si>
  <si>
    <t>Total Other Expenses</t>
  </si>
  <si>
    <t>Total Disbursements</t>
  </si>
  <si>
    <t>Total Net Inflows / (Outflows)</t>
  </si>
  <si>
    <t>Balance Forward</t>
  </si>
  <si>
    <t>Ending Cash Balance</t>
  </si>
  <si>
    <t>Budget for the Fiscal Year Ended June 30, 2016</t>
  </si>
  <si>
    <t>2015-16 Actual Results</t>
  </si>
  <si>
    <t>BoosterThon</t>
  </si>
  <si>
    <t>5th grade activities (mural)</t>
  </si>
  <si>
    <t>Maryland Charitable fees</t>
  </si>
  <si>
    <t>STEM Grant (Science, Technology &amp; Engineering) Robotics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</si>
</sst>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4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0" fillId="0" borderId="0" xfId="0" applyBorder="1" applyAlignment="1">
      <alignment wrapText="1"/>
    </xf>
    <xf numFmtId="0" fontId="4" fillId="0" borderId="0" xfId="0" applyFont="1" applyAlignment="1"/>
    <xf numFmtId="0" fontId="4" fillId="0" borderId="0" xfId="0" applyFont="1"/>
    <xf numFmtId="0" fontId="4" fillId="0" borderId="0" xfId="0" applyFont="1" applyBorder="1" applyAlignment="1">
      <alignment wrapText="1"/>
    </xf>
    <xf numFmtId="43" fontId="4" fillId="0" borderId="0" xfId="1" applyFont="1"/>
    <xf numFmtId="43" fontId="3" fillId="0" borderId="1" xfId="1" applyFont="1" applyBorder="1" applyAlignment="1">
      <alignment horizontal="center" wrapText="1"/>
    </xf>
    <xf numFmtId="0" fontId="5" fillId="0" borderId="0" xfId="0" applyFont="1" applyBorder="1"/>
    <xf numFmtId="0" fontId="3" fillId="0" borderId="0" xfId="0" applyFont="1" applyBorder="1"/>
    <xf numFmtId="0" fontId="4" fillId="0" borderId="0" xfId="0" applyFont="1" applyAlignment="1">
      <alignment wrapText="1"/>
    </xf>
    <xf numFmtId="44" fontId="4" fillId="0" borderId="0" xfId="2" applyFont="1" applyBorder="1"/>
    <xf numFmtId="43" fontId="3" fillId="0" borderId="2" xfId="1" applyFont="1" applyBorder="1"/>
    <xf numFmtId="0" fontId="3" fillId="0" borderId="0" xfId="0" applyFont="1"/>
    <xf numFmtId="0" fontId="4" fillId="0" borderId="0" xfId="0" applyFont="1" applyFill="1" applyBorder="1" applyAlignment="1">
      <alignment wrapText="1"/>
    </xf>
    <xf numFmtId="43" fontId="4" fillId="0" borderId="1" xfId="1" applyFont="1" applyBorder="1"/>
    <xf numFmtId="43" fontId="4" fillId="0" borderId="0" xfId="1" applyFont="1" applyBorder="1"/>
    <xf numFmtId="0" fontId="3" fillId="0" borderId="0" xfId="0" applyFont="1" applyFill="1" applyBorder="1"/>
    <xf numFmtId="0" fontId="4" fillId="0" borderId="0" xfId="0" applyFont="1" applyFill="1"/>
    <xf numFmtId="43" fontId="3" fillId="0" borderId="2" xfId="1" applyFont="1" applyFill="1" applyBorder="1"/>
    <xf numFmtId="0" fontId="3" fillId="0" borderId="0" xfId="0" applyFont="1" applyFill="1"/>
    <xf numFmtId="0" fontId="4" fillId="0" borderId="0" xfId="0" applyFont="1" applyFill="1" applyAlignment="1">
      <alignment wrapText="1"/>
    </xf>
    <xf numFmtId="44" fontId="3" fillId="0" borderId="0" xfId="2" applyFont="1" applyFill="1" applyBorder="1"/>
    <xf numFmtId="44" fontId="3" fillId="0" borderId="0" xfId="2" applyFont="1" applyBorder="1" applyAlignment="1">
      <alignment wrapText="1"/>
    </xf>
    <xf numFmtId="44" fontId="3" fillId="0" borderId="3" xfId="2" applyFont="1" applyBorder="1"/>
    <xf numFmtId="43" fontId="4" fillId="0" borderId="0" xfId="1" applyFont="1" applyFill="1"/>
    <xf numFmtId="0" fontId="3" fillId="0" borderId="0" xfId="0" applyFont="1" applyFill="1" applyBorder="1" applyAlignment="1">
      <alignment wrapText="1"/>
    </xf>
    <xf numFmtId="43" fontId="0" fillId="0" borderId="0" xfId="1" applyFont="1"/>
    <xf numFmtId="0" fontId="3" fillId="0" borderId="0" xfId="0" applyFont="1" applyFill="1" applyBorder="1" applyAlignment="1"/>
    <xf numFmtId="43" fontId="4" fillId="0" borderId="0" xfId="1" applyFont="1" applyFill="1" applyBorder="1"/>
    <xf numFmtId="0" fontId="4" fillId="0" borderId="0" xfId="0" applyFont="1" applyFill="1" applyBorder="1"/>
    <xf numFmtId="44" fontId="3" fillId="0" borderId="4" xfId="2" applyFont="1" applyBorder="1"/>
    <xf numFmtId="44" fontId="4" fillId="0" borderId="0" xfId="0" applyNumberFormat="1" applyFont="1"/>
    <xf numFmtId="44" fontId="3" fillId="0" borderId="5" xfId="2" applyFont="1" applyBorder="1"/>
    <xf numFmtId="0" fontId="6" fillId="0" borderId="0" xfId="0" applyFont="1"/>
    <xf numFmtId="0" fontId="6" fillId="0" borderId="0" xfId="0" applyFont="1" applyBorder="1" applyAlignment="1">
      <alignment wrapText="1"/>
    </xf>
    <xf numFmtId="43" fontId="6" fillId="0" borderId="0" xfId="1" applyFont="1"/>
    <xf numFmtId="0" fontId="3" fillId="0" borderId="1" xfId="0" applyFont="1" applyBorder="1" applyAlignment="1">
      <alignment horizontal="center" wrapText="1"/>
    </xf>
    <xf numFmtId="39" fontId="9" fillId="0" borderId="0" xfId="1" applyNumberFormat="1" applyFont="1" applyFill="1"/>
    <xf numFmtId="4" fontId="9" fillId="0" borderId="0" xfId="0" applyNumberFormat="1" applyFont="1" applyFill="1"/>
    <xf numFmtId="4" fontId="9" fillId="0" borderId="0" xfId="0" applyNumberFormat="1" applyFont="1"/>
    <xf numFmtId="164" fontId="10" fillId="0" borderId="1" xfId="0" applyNumberFormat="1" applyFont="1" applyBorder="1" applyAlignment="1">
      <alignment horizontal="center" wrapText="1"/>
    </xf>
    <xf numFmtId="164" fontId="4" fillId="0" borderId="0" xfId="2" applyNumberFormat="1" applyFont="1" applyFill="1" applyBorder="1"/>
    <xf numFmtId="164" fontId="4" fillId="0" borderId="0" xfId="1" applyNumberFormat="1" applyFont="1"/>
    <xf numFmtId="164" fontId="9" fillId="0" borderId="0" xfId="0" applyNumberFormat="1" applyFont="1"/>
    <xf numFmtId="164" fontId="9" fillId="0" borderId="6" xfId="0" applyNumberFormat="1" applyFont="1" applyBorder="1"/>
    <xf numFmtId="164" fontId="9" fillId="0" borderId="5" xfId="0" applyNumberFormat="1" applyFont="1" applyBorder="1"/>
    <xf numFmtId="164" fontId="9" fillId="0" borderId="0" xfId="0" applyNumberFormat="1" applyFont="1" applyAlignment="1">
      <alignment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43" fontId="3" fillId="0" borderId="0" xfId="1" applyFont="1" applyBorder="1"/>
    <xf numFmtId="0" fontId="0" fillId="0" borderId="0" xfId="0" applyBorder="1"/>
    <xf numFmtId="0" fontId="0" fillId="0" borderId="1" xfId="0" applyBorder="1"/>
    <xf numFmtId="4" fontId="9" fillId="0" borderId="1" xfId="0" applyNumberFormat="1" applyFont="1" applyFill="1" applyBorder="1"/>
    <xf numFmtId="43" fontId="4" fillId="0" borderId="1" xfId="1" applyFont="1" applyFill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M159"/>
  <sheetViews>
    <sheetView tabSelected="1" topLeftCell="A64" zoomScaleNormal="100" workbookViewId="0">
      <selection activeCell="M78" sqref="M78"/>
    </sheetView>
  </sheetViews>
  <sheetFormatPr defaultRowHeight="15.75" outlineLevelRow="1" x14ac:dyDescent="0.25"/>
  <cols>
    <col min="1" max="1" width="2.140625" customWidth="1"/>
    <col min="3" max="3" width="37.85546875" style="2" customWidth="1"/>
    <col min="4" max="4" width="1.42578125" customWidth="1"/>
    <col min="5" max="5" width="15.140625" hidden="1" customWidth="1"/>
    <col min="6" max="6" width="1.28515625" hidden="1" customWidth="1"/>
    <col min="7" max="7" width="20.140625" customWidth="1"/>
    <col min="8" max="8" width="1.28515625" customWidth="1"/>
    <col min="9" max="9" width="20.85546875" customWidth="1"/>
    <col min="10" max="10" width="1.28515625" customWidth="1"/>
    <col min="11" max="11" width="20.28515625" customWidth="1"/>
    <col min="12" max="12" width="18.7109375" customWidth="1"/>
    <col min="13" max="13" width="14.28515625" style="44" bestFit="1" customWidth="1"/>
    <col min="14" max="15" width="8.85546875" customWidth="1"/>
  </cols>
  <sheetData>
    <row r="1" spans="2:13" x14ac:dyDescent="0.25">
      <c r="B1" s="1"/>
    </row>
    <row r="2" spans="2:13" x14ac:dyDescent="0.25">
      <c r="B2" s="48" t="s">
        <v>0</v>
      </c>
      <c r="C2" s="49"/>
      <c r="D2" s="49"/>
      <c r="E2" s="50"/>
      <c r="F2" s="50"/>
      <c r="G2" s="50"/>
      <c r="H2" s="50"/>
      <c r="I2" s="50"/>
      <c r="J2" s="3"/>
    </row>
    <row r="3" spans="2:13" x14ac:dyDescent="0.25">
      <c r="B3" s="48" t="s">
        <v>93</v>
      </c>
      <c r="C3" s="49"/>
      <c r="D3" s="49"/>
      <c r="E3" s="50"/>
      <c r="F3" s="50"/>
      <c r="G3" s="50"/>
      <c r="H3" s="50"/>
      <c r="I3" s="50"/>
      <c r="J3" s="3"/>
    </row>
    <row r="4" spans="2:13" x14ac:dyDescent="0.25">
      <c r="B4" s="48" t="s">
        <v>1</v>
      </c>
      <c r="C4" s="49"/>
      <c r="D4" s="49"/>
      <c r="E4" s="50"/>
      <c r="F4" s="50"/>
      <c r="G4" s="50"/>
      <c r="H4" s="50"/>
      <c r="I4" s="50"/>
      <c r="J4" s="3"/>
    </row>
    <row r="5" spans="2:13" x14ac:dyDescent="0.25">
      <c r="B5" s="4"/>
      <c r="C5" s="5"/>
      <c r="D5" s="4"/>
      <c r="E5" s="6"/>
      <c r="F5" s="4"/>
      <c r="G5" s="4"/>
      <c r="I5" s="4"/>
      <c r="K5" s="4"/>
    </row>
    <row r="6" spans="2:13" ht="47.25" x14ac:dyDescent="0.25">
      <c r="B6" s="4"/>
      <c r="C6" s="5"/>
      <c r="D6" s="4"/>
      <c r="E6" s="7" t="s">
        <v>2</v>
      </c>
      <c r="G6" s="7" t="s">
        <v>3</v>
      </c>
      <c r="I6" s="7" t="s">
        <v>4</v>
      </c>
      <c r="K6" s="7" t="s">
        <v>5</v>
      </c>
      <c r="L6" s="37" t="s">
        <v>6</v>
      </c>
      <c r="M6" s="41" t="s">
        <v>94</v>
      </c>
    </row>
    <row r="7" spans="2:13" x14ac:dyDescent="0.25">
      <c r="B7" s="51" t="s">
        <v>7</v>
      </c>
      <c r="C7" s="51"/>
      <c r="D7" s="4"/>
      <c r="E7" s="6"/>
    </row>
    <row r="8" spans="2:13" x14ac:dyDescent="0.25">
      <c r="B8" s="8"/>
      <c r="C8" s="5"/>
      <c r="D8" s="4"/>
      <c r="E8" s="6"/>
    </row>
    <row r="9" spans="2:13" x14ac:dyDescent="0.25">
      <c r="B9" s="9" t="s">
        <v>8</v>
      </c>
      <c r="C9" s="5"/>
      <c r="D9" s="4"/>
      <c r="E9" s="6"/>
    </row>
    <row r="10" spans="2:13" x14ac:dyDescent="0.25">
      <c r="B10" s="4"/>
      <c r="C10" s="10" t="s">
        <v>9</v>
      </c>
      <c r="D10" s="4"/>
      <c r="E10" s="11">
        <v>3000</v>
      </c>
      <c r="G10" s="11">
        <v>1784</v>
      </c>
      <c r="I10" s="11">
        <v>2000</v>
      </c>
      <c r="K10" s="11">
        <v>2618</v>
      </c>
      <c r="L10" s="11">
        <v>2800</v>
      </c>
      <c r="M10" s="42">
        <v>1180</v>
      </c>
    </row>
    <row r="11" spans="2:13" x14ac:dyDescent="0.25">
      <c r="B11" s="4"/>
      <c r="C11" s="10" t="s">
        <v>10</v>
      </c>
      <c r="D11" s="4"/>
      <c r="E11" s="6">
        <v>1250</v>
      </c>
      <c r="G11" s="6">
        <v>801</v>
      </c>
      <c r="I11" s="6">
        <v>800</v>
      </c>
      <c r="K11" s="6">
        <v>636</v>
      </c>
      <c r="L11" s="6">
        <v>650</v>
      </c>
      <c r="M11" s="43">
        <v>121</v>
      </c>
    </row>
    <row r="12" spans="2:13" x14ac:dyDescent="0.25">
      <c r="B12" s="9" t="s">
        <v>11</v>
      </c>
      <c r="C12" s="5"/>
      <c r="D12" s="4"/>
      <c r="E12" s="12">
        <f xml:space="preserve"> SUM(E10:E11)</f>
        <v>4250</v>
      </c>
      <c r="G12" s="12">
        <f xml:space="preserve"> SUM(G10:G11)</f>
        <v>2585</v>
      </c>
      <c r="I12" s="12">
        <f xml:space="preserve"> SUM(I10:I11)</f>
        <v>2800</v>
      </c>
      <c r="K12" s="12">
        <f xml:space="preserve"> SUM(K10:K11)</f>
        <v>3254</v>
      </c>
      <c r="L12" s="12">
        <f xml:space="preserve"> SUM(L10:L11)</f>
        <v>3450</v>
      </c>
    </row>
    <row r="13" spans="2:13" x14ac:dyDescent="0.25">
      <c r="B13" s="4"/>
      <c r="C13" s="5"/>
      <c r="D13" s="4"/>
      <c r="E13" s="6"/>
    </row>
    <row r="14" spans="2:13" x14ac:dyDescent="0.25">
      <c r="B14" s="13" t="s">
        <v>12</v>
      </c>
      <c r="C14" s="5"/>
      <c r="D14" s="4"/>
      <c r="E14" s="6"/>
    </row>
    <row r="15" spans="2:13" x14ac:dyDescent="0.25">
      <c r="B15" s="4"/>
      <c r="C15" s="14" t="s">
        <v>13</v>
      </c>
      <c r="D15" s="4"/>
      <c r="E15" s="6">
        <v>940</v>
      </c>
      <c r="G15" s="6">
        <v>745.75</v>
      </c>
      <c r="I15" s="6">
        <v>0</v>
      </c>
      <c r="K15" s="6">
        <v>1470.31</v>
      </c>
      <c r="L15" s="6">
        <v>1500</v>
      </c>
    </row>
    <row r="16" spans="2:13" x14ac:dyDescent="0.25">
      <c r="B16" s="4"/>
      <c r="C16" s="14" t="s">
        <v>14</v>
      </c>
      <c r="D16" s="4"/>
      <c r="E16" s="6"/>
      <c r="G16" s="6"/>
      <c r="I16" s="6">
        <v>0</v>
      </c>
      <c r="K16" s="6">
        <v>361.12</v>
      </c>
      <c r="L16" s="6">
        <v>400</v>
      </c>
    </row>
    <row r="17" spans="2:13" x14ac:dyDescent="0.25">
      <c r="B17" s="4"/>
      <c r="C17" s="14" t="s">
        <v>15</v>
      </c>
      <c r="D17" s="4"/>
      <c r="E17" s="6"/>
      <c r="G17" s="6"/>
      <c r="I17" s="6">
        <v>0</v>
      </c>
      <c r="K17" s="39">
        <v>861.17</v>
      </c>
      <c r="L17" s="38">
        <v>900</v>
      </c>
    </row>
    <row r="18" spans="2:13" x14ac:dyDescent="0.25">
      <c r="B18" s="4"/>
      <c r="C18" s="5" t="s">
        <v>16</v>
      </c>
      <c r="D18" s="4"/>
      <c r="E18" s="15">
        <v>1375</v>
      </c>
      <c r="G18" s="16">
        <v>0</v>
      </c>
      <c r="I18" s="16">
        <v>100</v>
      </c>
      <c r="K18" s="16">
        <v>0</v>
      </c>
      <c r="L18" s="16">
        <v>0</v>
      </c>
    </row>
    <row r="19" spans="2:13" x14ac:dyDescent="0.25">
      <c r="B19" s="4"/>
      <c r="C19" s="5" t="s">
        <v>17</v>
      </c>
      <c r="D19" s="4"/>
      <c r="E19" s="16"/>
      <c r="G19" s="15"/>
      <c r="H19" s="55"/>
      <c r="I19" s="15"/>
      <c r="J19" s="54"/>
      <c r="K19" s="56">
        <v>1570</v>
      </c>
      <c r="L19" s="57">
        <v>1600</v>
      </c>
    </row>
    <row r="20" spans="2:13" x14ac:dyDescent="0.25">
      <c r="B20" s="17" t="s">
        <v>18</v>
      </c>
      <c r="C20" s="5"/>
      <c r="D20" s="4"/>
      <c r="E20" s="12">
        <f xml:space="preserve"> SUM(E15:E18)</f>
        <v>2315</v>
      </c>
      <c r="G20" s="53">
        <f xml:space="preserve"> SUM(G15:G18)</f>
        <v>745.75</v>
      </c>
      <c r="I20" s="53">
        <f xml:space="preserve"> SUM(I15:I18)</f>
        <v>100</v>
      </c>
      <c r="K20" s="53">
        <f xml:space="preserve"> SUM(K15:K18)</f>
        <v>2692.6</v>
      </c>
      <c r="L20" s="53">
        <f xml:space="preserve"> SUM(L15:L18)</f>
        <v>2800</v>
      </c>
    </row>
    <row r="21" spans="2:13" x14ac:dyDescent="0.25">
      <c r="B21" s="4"/>
      <c r="C21" s="14"/>
      <c r="D21" s="4"/>
      <c r="E21" s="6"/>
    </row>
    <row r="22" spans="2:13" x14ac:dyDescent="0.25">
      <c r="B22" s="13" t="s">
        <v>19</v>
      </c>
      <c r="C22" s="5"/>
      <c r="D22" s="4"/>
      <c r="E22" s="6"/>
    </row>
    <row r="23" spans="2:13" x14ac:dyDescent="0.25">
      <c r="B23" s="13"/>
      <c r="C23" s="5" t="s">
        <v>95</v>
      </c>
      <c r="D23" s="4"/>
      <c r="E23" s="6"/>
      <c r="L23" s="40">
        <v>10000</v>
      </c>
    </row>
    <row r="24" spans="2:13" x14ac:dyDescent="0.25">
      <c r="B24" s="13"/>
      <c r="C24" s="5" t="s">
        <v>20</v>
      </c>
      <c r="D24" s="4"/>
      <c r="E24" s="6">
        <v>3000</v>
      </c>
      <c r="G24" s="6">
        <v>2127.81</v>
      </c>
      <c r="I24" s="6">
        <v>2300</v>
      </c>
      <c r="K24" s="6">
        <v>2334.4899999999998</v>
      </c>
      <c r="L24" s="6">
        <v>2500</v>
      </c>
    </row>
    <row r="25" spans="2:13" x14ac:dyDescent="0.25">
      <c r="B25" s="13"/>
      <c r="C25" s="5" t="s">
        <v>21</v>
      </c>
      <c r="D25" s="4"/>
      <c r="E25" s="6">
        <v>1250</v>
      </c>
      <c r="G25" s="6">
        <v>2099</v>
      </c>
      <c r="I25" s="6">
        <v>1900</v>
      </c>
      <c r="K25" s="6">
        <v>0</v>
      </c>
      <c r="L25" s="6">
        <v>0</v>
      </c>
    </row>
    <row r="26" spans="2:13" x14ac:dyDescent="0.25">
      <c r="B26" s="13"/>
      <c r="C26" s="5" t="s">
        <v>22</v>
      </c>
      <c r="D26" s="4"/>
      <c r="E26" s="6"/>
      <c r="G26" s="6"/>
      <c r="I26" s="6">
        <v>3125</v>
      </c>
      <c r="K26" s="6">
        <v>6850</v>
      </c>
      <c r="L26" s="6">
        <v>2500</v>
      </c>
    </row>
    <row r="27" spans="2:13" x14ac:dyDescent="0.25">
      <c r="B27" s="4"/>
      <c r="C27" s="5" t="s">
        <v>23</v>
      </c>
      <c r="D27" s="4"/>
      <c r="E27" s="6">
        <v>12750</v>
      </c>
      <c r="G27" s="6">
        <v>14592.5</v>
      </c>
      <c r="I27" s="6">
        <v>0</v>
      </c>
      <c r="K27" s="6">
        <v>0</v>
      </c>
      <c r="L27" s="6">
        <v>0</v>
      </c>
    </row>
    <row r="28" spans="2:13" x14ac:dyDescent="0.25">
      <c r="B28" s="4"/>
      <c r="C28" s="5" t="s">
        <v>24</v>
      </c>
      <c r="D28" s="4"/>
      <c r="E28" s="6"/>
      <c r="G28" s="6">
        <v>0</v>
      </c>
      <c r="I28" s="6">
        <v>0</v>
      </c>
      <c r="K28" s="6">
        <v>260</v>
      </c>
      <c r="L28" s="6"/>
    </row>
    <row r="29" spans="2:13" x14ac:dyDescent="0.25">
      <c r="B29" s="4"/>
      <c r="C29" s="5" t="s">
        <v>25</v>
      </c>
      <c r="D29" s="4"/>
      <c r="E29" s="6"/>
      <c r="G29" s="6">
        <v>0</v>
      </c>
      <c r="I29" s="6">
        <v>0</v>
      </c>
      <c r="K29" s="6">
        <v>255</v>
      </c>
      <c r="L29" s="6"/>
    </row>
    <row r="30" spans="2:13" x14ac:dyDescent="0.25">
      <c r="B30" s="4"/>
      <c r="C30" s="14" t="s">
        <v>26</v>
      </c>
      <c r="D30" s="4"/>
      <c r="E30" s="6">
        <v>2000</v>
      </c>
      <c r="G30" s="6">
        <v>771.24</v>
      </c>
      <c r="I30" s="6">
        <v>800</v>
      </c>
      <c r="K30" s="6">
        <v>647.79</v>
      </c>
      <c r="L30" s="6">
        <v>713</v>
      </c>
      <c r="M30" s="43">
        <v>97.46</v>
      </c>
    </row>
    <row r="31" spans="2:13" x14ac:dyDescent="0.25">
      <c r="B31" s="4"/>
      <c r="C31" s="14" t="s">
        <v>27</v>
      </c>
      <c r="D31" s="4"/>
      <c r="E31" s="6">
        <v>1500</v>
      </c>
      <c r="G31" s="6">
        <v>310</v>
      </c>
      <c r="I31" s="6">
        <v>0</v>
      </c>
      <c r="K31" s="6">
        <v>0</v>
      </c>
      <c r="L31" s="6">
        <v>0</v>
      </c>
    </row>
    <row r="32" spans="2:13" x14ac:dyDescent="0.25">
      <c r="B32" s="4"/>
      <c r="C32" s="14" t="s">
        <v>28</v>
      </c>
      <c r="D32" s="4"/>
      <c r="E32" s="6"/>
      <c r="G32" s="6">
        <v>50</v>
      </c>
      <c r="I32" s="6"/>
      <c r="K32" s="6">
        <v>72</v>
      </c>
      <c r="L32" s="6">
        <v>80</v>
      </c>
      <c r="M32" s="44">
        <v>116</v>
      </c>
    </row>
    <row r="33" spans="2:12" x14ac:dyDescent="0.25">
      <c r="B33" s="17" t="s">
        <v>29</v>
      </c>
      <c r="C33" s="14"/>
      <c r="D33" s="18"/>
      <c r="E33" s="19">
        <f xml:space="preserve"> SUM(E22:E32)</f>
        <v>20500</v>
      </c>
      <c r="G33" s="19">
        <f xml:space="preserve"> SUM(G22:G32)</f>
        <v>19950.55</v>
      </c>
      <c r="I33" s="19">
        <f xml:space="preserve"> SUM(I22:I32)</f>
        <v>8125</v>
      </c>
      <c r="K33" s="19">
        <f xml:space="preserve"> SUM(K22:K32)</f>
        <v>10419.279999999999</v>
      </c>
      <c r="L33" s="19">
        <f xml:space="preserve"> SUM(L22:L32)</f>
        <v>15793</v>
      </c>
    </row>
    <row r="34" spans="2:12" x14ac:dyDescent="0.25">
      <c r="B34" s="4"/>
      <c r="C34" s="14"/>
      <c r="D34" s="4"/>
      <c r="E34" s="6"/>
    </row>
    <row r="35" spans="2:12" x14ac:dyDescent="0.25">
      <c r="B35" s="20" t="s">
        <v>30</v>
      </c>
      <c r="C35" s="14"/>
      <c r="D35" s="4"/>
      <c r="E35" s="6"/>
    </row>
    <row r="36" spans="2:12" x14ac:dyDescent="0.25">
      <c r="B36" s="4"/>
      <c r="C36" s="21" t="s">
        <v>31</v>
      </c>
      <c r="D36" s="4"/>
      <c r="E36" s="6">
        <v>7000</v>
      </c>
      <c r="G36" s="6">
        <v>5301.02</v>
      </c>
      <c r="I36" s="6">
        <v>5300</v>
      </c>
      <c r="K36" s="6">
        <v>3263.31</v>
      </c>
      <c r="L36" s="6">
        <v>3590</v>
      </c>
    </row>
    <row r="37" spans="2:12" x14ac:dyDescent="0.25">
      <c r="B37" s="4"/>
      <c r="C37" s="21" t="s">
        <v>32</v>
      </c>
      <c r="D37" s="4"/>
      <c r="E37" s="6"/>
      <c r="G37" s="6">
        <v>15</v>
      </c>
      <c r="I37" s="6">
        <v>15</v>
      </c>
      <c r="K37" s="6">
        <v>0</v>
      </c>
      <c r="L37" s="6">
        <v>0</v>
      </c>
    </row>
    <row r="38" spans="2:12" x14ac:dyDescent="0.25">
      <c r="B38" s="4"/>
      <c r="C38" s="21" t="s">
        <v>33</v>
      </c>
      <c r="D38" s="4"/>
      <c r="E38" s="6"/>
      <c r="G38" s="6">
        <v>500</v>
      </c>
      <c r="I38" s="6">
        <v>500</v>
      </c>
      <c r="K38" s="6">
        <v>1000</v>
      </c>
      <c r="L38" s="6">
        <v>1000</v>
      </c>
    </row>
    <row r="39" spans="2:12" x14ac:dyDescent="0.25">
      <c r="B39" s="4"/>
      <c r="C39" s="21" t="s">
        <v>34</v>
      </c>
      <c r="D39" s="4"/>
      <c r="E39" s="6"/>
      <c r="G39" s="6">
        <v>374.62</v>
      </c>
      <c r="I39" s="6">
        <v>0</v>
      </c>
      <c r="K39" s="6"/>
      <c r="L39" s="6"/>
    </row>
    <row r="40" spans="2:12" x14ac:dyDescent="0.25">
      <c r="B40" s="17" t="s">
        <v>35</v>
      </c>
      <c r="C40" s="5"/>
      <c r="D40" s="4"/>
      <c r="E40" s="12">
        <f>SUM(E35:E39)</f>
        <v>7000</v>
      </c>
      <c r="G40" s="12">
        <f>SUM(G35:G39)</f>
        <v>6190.64</v>
      </c>
      <c r="I40" s="12">
        <f>SUM(I35:I39)</f>
        <v>5815</v>
      </c>
      <c r="K40" s="12">
        <f>SUM(K35:K39)</f>
        <v>4263.3099999999995</v>
      </c>
      <c r="L40" s="12">
        <f>SUM(L35:L39)</f>
        <v>4590</v>
      </c>
    </row>
    <row r="41" spans="2:12" ht="16.5" thickBot="1" x14ac:dyDescent="0.3">
      <c r="B41" s="18"/>
      <c r="C41" s="14"/>
      <c r="D41" s="4"/>
      <c r="E41" s="6"/>
    </row>
    <row r="42" spans="2:12" ht="16.5" thickBot="1" x14ac:dyDescent="0.3">
      <c r="B42" s="22" t="s">
        <v>36</v>
      </c>
      <c r="C42" s="23"/>
      <c r="D42" s="4"/>
      <c r="E42" s="24">
        <f xml:space="preserve"> SUM(E12, E20, E33, E40)</f>
        <v>34065</v>
      </c>
      <c r="G42" s="24">
        <f xml:space="preserve"> SUM(G12, G20, G33, G40)</f>
        <v>29471.94</v>
      </c>
      <c r="I42" s="24">
        <f xml:space="preserve"> SUM(I12, I20, I33, I40)</f>
        <v>16840</v>
      </c>
      <c r="K42" s="24">
        <f xml:space="preserve"> SUM(K12, K20, K33, K40)</f>
        <v>20629.189999999999</v>
      </c>
      <c r="L42" s="24">
        <f xml:space="preserve"> SUM(L12, L20, L33, L40)</f>
        <v>26633</v>
      </c>
    </row>
    <row r="43" spans="2:12" x14ac:dyDescent="0.25">
      <c r="B43" s="4"/>
      <c r="C43" s="5"/>
      <c r="D43" s="4"/>
      <c r="E43" s="6"/>
    </row>
    <row r="44" spans="2:12" x14ac:dyDescent="0.25">
      <c r="B44" s="52" t="s">
        <v>37</v>
      </c>
      <c r="C44" s="52"/>
      <c r="D44" s="4"/>
      <c r="E44" s="6"/>
    </row>
    <row r="45" spans="2:12" x14ac:dyDescent="0.25">
      <c r="B45" s="4"/>
      <c r="C45" s="10"/>
      <c r="D45" s="4"/>
      <c r="E45" s="6"/>
    </row>
    <row r="46" spans="2:12" x14ac:dyDescent="0.25">
      <c r="B46" s="20" t="s">
        <v>38</v>
      </c>
      <c r="C46" s="14"/>
      <c r="D46" s="4"/>
      <c r="E46" s="6"/>
    </row>
    <row r="47" spans="2:12" x14ac:dyDescent="0.25">
      <c r="B47" s="20"/>
      <c r="C47" s="14" t="s">
        <v>17</v>
      </c>
      <c r="D47" s="4"/>
      <c r="E47" s="6"/>
      <c r="G47" s="4">
        <v>945.91</v>
      </c>
      <c r="I47" s="6">
        <v>250</v>
      </c>
      <c r="K47" s="6">
        <v>1766.68</v>
      </c>
      <c r="L47" s="6">
        <v>2000</v>
      </c>
    </row>
    <row r="48" spans="2:12" x14ac:dyDescent="0.25">
      <c r="B48" s="20"/>
      <c r="C48" s="14" t="s">
        <v>15</v>
      </c>
      <c r="D48" s="4"/>
      <c r="E48" s="6"/>
      <c r="G48" s="4"/>
      <c r="I48" s="6">
        <v>500</v>
      </c>
      <c r="K48" s="6">
        <v>798.36</v>
      </c>
      <c r="L48" s="6">
        <v>800</v>
      </c>
    </row>
    <row r="49" spans="2:12" x14ac:dyDescent="0.25">
      <c r="B49" s="20"/>
      <c r="C49" s="14" t="s">
        <v>34</v>
      </c>
      <c r="D49" s="4"/>
      <c r="E49" s="6"/>
      <c r="G49" s="4">
        <v>47.57</v>
      </c>
      <c r="I49" s="6">
        <v>0</v>
      </c>
      <c r="K49" s="6">
        <v>0</v>
      </c>
      <c r="L49" s="6">
        <v>0</v>
      </c>
    </row>
    <row r="50" spans="2:12" x14ac:dyDescent="0.25">
      <c r="B50" s="18"/>
      <c r="C50" s="14" t="s">
        <v>14</v>
      </c>
      <c r="D50" s="4"/>
      <c r="E50" s="6">
        <v>0</v>
      </c>
      <c r="G50" s="4"/>
      <c r="I50" s="6">
        <v>350</v>
      </c>
      <c r="K50" s="6">
        <v>384.28</v>
      </c>
      <c r="L50" s="6">
        <v>400</v>
      </c>
    </row>
    <row r="51" spans="2:12" x14ac:dyDescent="0.25">
      <c r="B51" s="18"/>
      <c r="C51" s="14" t="s">
        <v>16</v>
      </c>
      <c r="D51" s="18"/>
      <c r="E51" s="25">
        <v>1600</v>
      </c>
      <c r="G51" s="4">
        <v>592.54999999999995</v>
      </c>
      <c r="I51" s="6">
        <v>0</v>
      </c>
      <c r="K51" s="6">
        <v>0</v>
      </c>
      <c r="L51" s="6">
        <v>0</v>
      </c>
    </row>
    <row r="52" spans="2:12" x14ac:dyDescent="0.25">
      <c r="B52" s="18"/>
      <c r="C52" s="14" t="s">
        <v>39</v>
      </c>
      <c r="D52" s="4"/>
      <c r="E52" s="6">
        <v>250</v>
      </c>
      <c r="G52" s="4">
        <v>76.08</v>
      </c>
      <c r="I52" s="6">
        <v>250</v>
      </c>
      <c r="K52" s="6">
        <v>53.48</v>
      </c>
      <c r="L52" s="6">
        <v>100</v>
      </c>
    </row>
    <row r="53" spans="2:12" x14ac:dyDescent="0.25">
      <c r="B53" s="18"/>
      <c r="C53" s="14" t="s">
        <v>40</v>
      </c>
      <c r="D53" s="4"/>
      <c r="E53" s="6"/>
      <c r="G53" s="4">
        <v>0</v>
      </c>
      <c r="I53" s="6">
        <v>0</v>
      </c>
      <c r="K53" s="6">
        <v>411.2</v>
      </c>
      <c r="L53" s="6">
        <v>200</v>
      </c>
    </row>
    <row r="54" spans="2:12" x14ac:dyDescent="0.25">
      <c r="B54" s="18"/>
      <c r="C54" s="14" t="s">
        <v>13</v>
      </c>
      <c r="D54" s="4"/>
      <c r="E54" s="6">
        <v>800</v>
      </c>
      <c r="G54" s="4">
        <v>792.22</v>
      </c>
      <c r="I54" s="6">
        <v>0</v>
      </c>
      <c r="K54" s="6">
        <v>1362.29</v>
      </c>
      <c r="L54" s="6">
        <v>1500</v>
      </c>
    </row>
    <row r="55" spans="2:12" x14ac:dyDescent="0.25">
      <c r="B55" s="17" t="s">
        <v>41</v>
      </c>
      <c r="C55" s="5"/>
      <c r="D55" s="4"/>
      <c r="E55" s="12">
        <f xml:space="preserve"> SUM(E50:E54)</f>
        <v>2650</v>
      </c>
      <c r="G55" s="12">
        <f xml:space="preserve"> SUM(G47:G54)</f>
        <v>2454.33</v>
      </c>
      <c r="I55" s="12">
        <f xml:space="preserve"> SUM(I47:I54)</f>
        <v>1350</v>
      </c>
      <c r="K55" s="12">
        <f xml:space="preserve"> SUM(K47:K54)</f>
        <v>4776.2899999999991</v>
      </c>
      <c r="L55" s="12">
        <f xml:space="preserve"> SUM(L47:L54)</f>
        <v>5000</v>
      </c>
    </row>
    <row r="56" spans="2:12" x14ac:dyDescent="0.25">
      <c r="B56" s="4"/>
      <c r="C56" s="10"/>
      <c r="D56" s="4"/>
      <c r="E56" s="6"/>
    </row>
    <row r="57" spans="2:12" x14ac:dyDescent="0.25">
      <c r="B57" s="20" t="s">
        <v>42</v>
      </c>
      <c r="C57" s="14"/>
      <c r="D57" s="4"/>
      <c r="E57" s="6"/>
    </row>
    <row r="58" spans="2:12" x14ac:dyDescent="0.25">
      <c r="B58" s="20"/>
      <c r="C58" s="14" t="s">
        <v>95</v>
      </c>
      <c r="D58" s="4"/>
      <c r="E58" s="6"/>
      <c r="L58" s="40">
        <v>2000</v>
      </c>
    </row>
    <row r="59" spans="2:12" x14ac:dyDescent="0.25">
      <c r="B59" s="20"/>
      <c r="C59" s="5" t="s">
        <v>20</v>
      </c>
      <c r="D59" s="4"/>
      <c r="E59" s="6"/>
      <c r="G59" s="6">
        <v>287.95999999999998</v>
      </c>
      <c r="I59" s="6">
        <v>0</v>
      </c>
      <c r="K59" s="6">
        <v>0</v>
      </c>
      <c r="L59" s="6">
        <v>100</v>
      </c>
    </row>
    <row r="60" spans="2:12" x14ac:dyDescent="0.25">
      <c r="B60" s="20"/>
      <c r="C60" s="14" t="s">
        <v>21</v>
      </c>
      <c r="D60" s="4"/>
      <c r="E60" s="6"/>
      <c r="G60" s="6">
        <v>72.16</v>
      </c>
      <c r="I60" s="6">
        <v>0</v>
      </c>
      <c r="K60" s="6">
        <v>0</v>
      </c>
      <c r="L60" s="6">
        <v>0</v>
      </c>
    </row>
    <row r="61" spans="2:12" x14ac:dyDescent="0.25">
      <c r="B61" s="20"/>
      <c r="C61" s="14" t="s">
        <v>43</v>
      </c>
      <c r="D61" s="4"/>
      <c r="E61" s="6"/>
      <c r="G61" s="6">
        <v>0</v>
      </c>
      <c r="I61" s="6">
        <v>0</v>
      </c>
      <c r="K61" s="6">
        <v>325</v>
      </c>
      <c r="L61" s="6">
        <v>0</v>
      </c>
    </row>
    <row r="62" spans="2:12" x14ac:dyDescent="0.25">
      <c r="B62" s="20"/>
      <c r="C62" s="14" t="s">
        <v>44</v>
      </c>
      <c r="D62" s="4"/>
      <c r="E62" s="6"/>
      <c r="G62" s="6">
        <v>0</v>
      </c>
      <c r="I62" s="6">
        <v>0</v>
      </c>
      <c r="K62" s="6">
        <v>3425</v>
      </c>
      <c r="L62" s="6"/>
    </row>
    <row r="63" spans="2:12" x14ac:dyDescent="0.25">
      <c r="B63" s="18"/>
      <c r="C63" s="14" t="s">
        <v>23</v>
      </c>
      <c r="D63" s="4"/>
      <c r="E63" s="6">
        <v>8300</v>
      </c>
      <c r="G63" s="6">
        <v>9134.7999999999993</v>
      </c>
      <c r="I63" s="6">
        <v>0</v>
      </c>
      <c r="K63" s="6">
        <v>0</v>
      </c>
      <c r="L63" s="6">
        <v>0</v>
      </c>
    </row>
    <row r="64" spans="2:12" x14ac:dyDescent="0.25">
      <c r="B64" s="4"/>
      <c r="C64" s="14" t="s">
        <v>26</v>
      </c>
      <c r="D64" s="4"/>
      <c r="E64" s="6">
        <v>350</v>
      </c>
      <c r="G64" s="6">
        <v>0</v>
      </c>
      <c r="I64" s="6">
        <v>0</v>
      </c>
      <c r="K64" s="6">
        <v>0</v>
      </c>
      <c r="L64" s="6">
        <v>100</v>
      </c>
    </row>
    <row r="65" spans="2:13" x14ac:dyDescent="0.25">
      <c r="B65" s="4"/>
      <c r="C65" s="14" t="s">
        <v>45</v>
      </c>
      <c r="D65" s="4"/>
      <c r="E65" s="6"/>
      <c r="G65" s="6"/>
      <c r="I65" s="6"/>
      <c r="K65" s="6">
        <v>650</v>
      </c>
      <c r="L65" s="6">
        <v>0</v>
      </c>
    </row>
    <row r="66" spans="2:13" x14ac:dyDescent="0.25">
      <c r="B66" s="18"/>
      <c r="C66" s="14" t="s">
        <v>27</v>
      </c>
      <c r="D66" s="4"/>
      <c r="E66" s="6">
        <v>1200</v>
      </c>
      <c r="G66" s="6">
        <v>0</v>
      </c>
      <c r="I66" s="6">
        <v>0</v>
      </c>
      <c r="K66" s="6">
        <v>0</v>
      </c>
      <c r="L66" s="6"/>
    </row>
    <row r="67" spans="2:13" x14ac:dyDescent="0.25">
      <c r="B67" s="17" t="s">
        <v>46</v>
      </c>
      <c r="C67" s="5"/>
      <c r="D67" s="4"/>
      <c r="E67" s="12">
        <f xml:space="preserve"> SUM(E63:E66)</f>
        <v>9850</v>
      </c>
      <c r="G67" s="12">
        <f xml:space="preserve"> SUM(G59:G66)</f>
        <v>9494.92</v>
      </c>
      <c r="I67" s="12">
        <f xml:space="preserve"> SUM(I59:I66)</f>
        <v>0</v>
      </c>
      <c r="K67" s="12">
        <f xml:space="preserve"> SUM(K59:K66)</f>
        <v>4400</v>
      </c>
      <c r="L67" s="12">
        <f>SUM(L58:L66)</f>
        <v>2200</v>
      </c>
    </row>
    <row r="68" spans="2:13" x14ac:dyDescent="0.25">
      <c r="B68" s="4"/>
      <c r="C68" s="10"/>
      <c r="D68" s="4"/>
      <c r="E68" s="6"/>
    </row>
    <row r="69" spans="2:13" x14ac:dyDescent="0.25">
      <c r="B69" s="13" t="s">
        <v>47</v>
      </c>
      <c r="C69" s="10"/>
      <c r="D69" s="4"/>
      <c r="E69" s="6"/>
    </row>
    <row r="70" spans="2:13" x14ac:dyDescent="0.25">
      <c r="B70" s="13"/>
      <c r="C70" s="10" t="s">
        <v>48</v>
      </c>
      <c r="D70" s="4"/>
      <c r="E70" s="6">
        <v>500</v>
      </c>
      <c r="G70" s="6">
        <v>0</v>
      </c>
      <c r="I70" s="6">
        <v>500</v>
      </c>
      <c r="K70" s="25">
        <f>922.83-360</f>
        <v>562.83000000000004</v>
      </c>
      <c r="L70" s="25">
        <v>600</v>
      </c>
    </row>
    <row r="71" spans="2:13" ht="30.75" x14ac:dyDescent="0.25">
      <c r="B71" s="4"/>
      <c r="C71" s="10" t="s">
        <v>49</v>
      </c>
      <c r="D71" s="4"/>
      <c r="E71" s="6">
        <v>3000</v>
      </c>
      <c r="G71" s="6">
        <v>3000</v>
      </c>
      <c r="I71" s="6">
        <v>2400</v>
      </c>
      <c r="K71" s="25">
        <v>2200</v>
      </c>
      <c r="L71" s="25">
        <v>2400</v>
      </c>
    </row>
    <row r="72" spans="2:13" ht="30.75" x14ac:dyDescent="0.25">
      <c r="B72" s="4"/>
      <c r="C72" s="21" t="s">
        <v>98</v>
      </c>
      <c r="D72" s="4"/>
      <c r="E72" s="6">
        <v>1000</v>
      </c>
      <c r="G72" s="6">
        <v>947.11</v>
      </c>
      <c r="I72" s="6">
        <v>1000</v>
      </c>
      <c r="K72" s="25">
        <v>360</v>
      </c>
      <c r="L72" s="25">
        <v>400</v>
      </c>
      <c r="M72" s="44">
        <v>225</v>
      </c>
    </row>
    <row r="73" spans="2:13" x14ac:dyDescent="0.25">
      <c r="B73" s="4"/>
      <c r="C73" s="21" t="s">
        <v>96</v>
      </c>
      <c r="D73" s="4"/>
      <c r="E73" s="6"/>
      <c r="G73" s="6"/>
      <c r="I73" s="6">
        <v>800</v>
      </c>
      <c r="K73" s="6">
        <v>44.87</v>
      </c>
      <c r="L73" s="6">
        <v>3500</v>
      </c>
    </row>
    <row r="74" spans="2:13" x14ac:dyDescent="0.25">
      <c r="B74" s="4"/>
      <c r="C74" s="10" t="s">
        <v>50</v>
      </c>
      <c r="D74" s="4"/>
      <c r="E74" s="6">
        <v>500</v>
      </c>
      <c r="G74" s="6">
        <v>494.76</v>
      </c>
      <c r="I74" s="6">
        <v>500</v>
      </c>
      <c r="K74" s="6">
        <v>254.31</v>
      </c>
      <c r="L74" s="6">
        <v>300</v>
      </c>
    </row>
    <row r="75" spans="2:13" x14ac:dyDescent="0.25">
      <c r="B75" s="4"/>
      <c r="C75" s="21" t="s">
        <v>51</v>
      </c>
      <c r="D75" s="4"/>
      <c r="E75" s="6">
        <v>300</v>
      </c>
      <c r="G75" s="6">
        <v>179.95</v>
      </c>
      <c r="I75" s="6">
        <v>250</v>
      </c>
      <c r="K75" s="6"/>
      <c r="L75" s="6">
        <v>300</v>
      </c>
    </row>
    <row r="76" spans="2:13" x14ac:dyDescent="0.25">
      <c r="B76" s="4"/>
      <c r="C76" s="21" t="s">
        <v>52</v>
      </c>
      <c r="D76" s="4"/>
      <c r="E76" s="6">
        <v>300</v>
      </c>
      <c r="G76" s="6">
        <v>229.09</v>
      </c>
      <c r="I76" s="6">
        <v>0</v>
      </c>
      <c r="K76" s="6">
        <v>0</v>
      </c>
      <c r="L76" s="6"/>
    </row>
    <row r="77" spans="2:13" ht="30.75" x14ac:dyDescent="0.25">
      <c r="B77" s="4"/>
      <c r="C77" s="21" t="s">
        <v>53</v>
      </c>
      <c r="D77" s="4"/>
      <c r="E77" s="6">
        <v>200</v>
      </c>
      <c r="G77" s="6">
        <v>200</v>
      </c>
      <c r="I77" s="6">
        <v>200</v>
      </c>
      <c r="K77" s="6">
        <v>98.92</v>
      </c>
      <c r="L77" s="6">
        <v>300</v>
      </c>
      <c r="M77" s="44">
        <v>300</v>
      </c>
    </row>
    <row r="78" spans="2:13" x14ac:dyDescent="0.25">
      <c r="B78" s="4"/>
      <c r="C78" s="10" t="s">
        <v>54</v>
      </c>
      <c r="D78" s="4"/>
      <c r="E78" s="6">
        <v>0</v>
      </c>
      <c r="G78" s="6">
        <v>104.66</v>
      </c>
      <c r="I78" s="6">
        <v>200</v>
      </c>
      <c r="K78" s="6"/>
      <c r="L78" s="6">
        <v>300</v>
      </c>
    </row>
    <row r="79" spans="2:13" x14ac:dyDescent="0.25">
      <c r="B79" s="4"/>
      <c r="C79" s="10" t="s">
        <v>55</v>
      </c>
      <c r="D79" s="4"/>
      <c r="E79" s="6"/>
      <c r="G79" s="6"/>
      <c r="I79" s="6">
        <v>100</v>
      </c>
      <c r="K79" s="6"/>
      <c r="L79" s="6">
        <v>100</v>
      </c>
    </row>
    <row r="80" spans="2:13" x14ac:dyDescent="0.25">
      <c r="B80" s="4"/>
      <c r="C80" s="14" t="s">
        <v>56</v>
      </c>
      <c r="D80" s="4"/>
      <c r="E80" s="6">
        <v>120</v>
      </c>
      <c r="G80" s="6">
        <v>135</v>
      </c>
      <c r="I80" s="6">
        <v>0</v>
      </c>
      <c r="K80" s="6">
        <v>0</v>
      </c>
      <c r="L80" s="6">
        <v>0</v>
      </c>
    </row>
    <row r="81" spans="2:13" x14ac:dyDescent="0.25">
      <c r="B81" s="9" t="s">
        <v>57</v>
      </c>
      <c r="C81" s="5"/>
      <c r="D81" s="4"/>
      <c r="E81" s="12">
        <f xml:space="preserve"> SUM(E70:E80)</f>
        <v>5920</v>
      </c>
      <c r="G81" s="12">
        <f xml:space="preserve"> SUM(G70:G80)</f>
        <v>5290.57</v>
      </c>
      <c r="I81" s="12">
        <f xml:space="preserve"> SUM(I70:I80)</f>
        <v>5950</v>
      </c>
      <c r="K81" s="12">
        <f xml:space="preserve"> SUM(K70:K80)</f>
        <v>3520.93</v>
      </c>
      <c r="L81" s="12">
        <f xml:space="preserve"> SUM(L70:L80)</f>
        <v>8200</v>
      </c>
    </row>
    <row r="82" spans="2:13" x14ac:dyDescent="0.25">
      <c r="B82" s="4"/>
      <c r="C82" s="10"/>
      <c r="D82" s="4"/>
      <c r="E82" s="6"/>
    </row>
    <row r="83" spans="2:13" x14ac:dyDescent="0.25">
      <c r="B83" s="20" t="s">
        <v>58</v>
      </c>
      <c r="C83" s="14"/>
      <c r="D83" s="4"/>
      <c r="E83" s="6"/>
    </row>
    <row r="84" spans="2:13" x14ac:dyDescent="0.25">
      <c r="B84" s="4"/>
      <c r="C84" s="21" t="s">
        <v>59</v>
      </c>
      <c r="D84" s="4"/>
      <c r="E84" s="6">
        <v>2000</v>
      </c>
      <c r="G84" s="6">
        <v>1539.65</v>
      </c>
      <c r="I84" s="6">
        <v>2500</v>
      </c>
      <c r="K84" s="6">
        <v>1545</v>
      </c>
      <c r="L84" s="6">
        <v>3000</v>
      </c>
    </row>
    <row r="85" spans="2:13" x14ac:dyDescent="0.25">
      <c r="B85" s="4"/>
      <c r="C85" s="21" t="s">
        <v>86</v>
      </c>
      <c r="D85" s="4"/>
      <c r="E85" s="6">
        <v>0</v>
      </c>
      <c r="G85" s="6">
        <v>0</v>
      </c>
      <c r="I85" s="6">
        <v>1000</v>
      </c>
      <c r="K85" s="6">
        <v>0</v>
      </c>
      <c r="L85" s="6"/>
    </row>
    <row r="86" spans="2:13" x14ac:dyDescent="0.25">
      <c r="B86" s="4"/>
      <c r="C86" s="21" t="s">
        <v>60</v>
      </c>
      <c r="D86" s="4"/>
      <c r="E86" s="6">
        <v>150</v>
      </c>
      <c r="G86" s="6">
        <v>0</v>
      </c>
      <c r="I86" s="6">
        <v>0</v>
      </c>
      <c r="K86" s="6">
        <v>315.93</v>
      </c>
      <c r="L86" s="6">
        <v>300</v>
      </c>
    </row>
    <row r="87" spans="2:13" x14ac:dyDescent="0.25">
      <c r="B87" s="4"/>
      <c r="C87" s="21" t="s">
        <v>61</v>
      </c>
      <c r="D87" s="4"/>
      <c r="E87" s="6">
        <v>100</v>
      </c>
      <c r="G87" s="6">
        <v>30</v>
      </c>
      <c r="I87" s="6">
        <v>100</v>
      </c>
      <c r="K87" s="6">
        <v>0</v>
      </c>
      <c r="L87" s="6">
        <v>100</v>
      </c>
    </row>
    <row r="88" spans="2:13" x14ac:dyDescent="0.25">
      <c r="B88" s="9" t="s">
        <v>62</v>
      </c>
      <c r="C88" s="5"/>
      <c r="D88" s="4"/>
      <c r="E88" s="12">
        <f xml:space="preserve"> SUM(E84:E87)</f>
        <v>2250</v>
      </c>
      <c r="G88" s="12">
        <f xml:space="preserve"> SUM(G84:G87)</f>
        <v>1569.65</v>
      </c>
      <c r="I88" s="12">
        <f xml:space="preserve"> SUM(I84:I87)</f>
        <v>3600</v>
      </c>
      <c r="K88" s="12">
        <f xml:space="preserve"> SUM(K84:K87)</f>
        <v>1860.93</v>
      </c>
      <c r="L88" s="12">
        <f xml:space="preserve"> SUM(L84:L87)</f>
        <v>3400</v>
      </c>
    </row>
    <row r="89" spans="2:13" x14ac:dyDescent="0.25">
      <c r="B89" s="20"/>
      <c r="C89" s="26"/>
      <c r="D89" s="4"/>
      <c r="E89" s="6"/>
      <c r="G89" s="27"/>
    </row>
    <row r="90" spans="2:13" x14ac:dyDescent="0.25">
      <c r="B90" s="20" t="s">
        <v>63</v>
      </c>
      <c r="C90" s="14"/>
      <c r="D90" s="4"/>
      <c r="E90" s="6"/>
    </row>
    <row r="91" spans="2:13" ht="30.75" x14ac:dyDescent="0.25">
      <c r="B91" s="18"/>
      <c r="C91" s="14" t="s">
        <v>64</v>
      </c>
      <c r="D91" s="4"/>
      <c r="E91" s="16">
        <v>2100</v>
      </c>
      <c r="G91" s="16">
        <v>2120</v>
      </c>
      <c r="I91" s="16">
        <v>2100</v>
      </c>
      <c r="K91" s="16">
        <v>1596</v>
      </c>
      <c r="L91" s="16">
        <v>2500</v>
      </c>
    </row>
    <row r="92" spans="2:13" x14ac:dyDescent="0.25">
      <c r="B92" s="18"/>
      <c r="C92" s="14" t="s">
        <v>65</v>
      </c>
      <c r="D92" s="4"/>
      <c r="E92" s="6">
        <v>300</v>
      </c>
      <c r="G92" s="6">
        <v>178.08</v>
      </c>
      <c r="I92" s="6">
        <v>200</v>
      </c>
      <c r="K92" s="6">
        <v>76</v>
      </c>
      <c r="L92" s="6">
        <v>100</v>
      </c>
      <c r="M92" s="44">
        <v>56.97</v>
      </c>
    </row>
    <row r="93" spans="2:13" x14ac:dyDescent="0.25">
      <c r="B93" s="18"/>
      <c r="C93" s="14" t="s">
        <v>66</v>
      </c>
      <c r="D93" s="4"/>
      <c r="E93" s="6">
        <v>100</v>
      </c>
      <c r="G93" s="6">
        <v>0</v>
      </c>
      <c r="I93" s="6">
        <v>100</v>
      </c>
      <c r="K93" s="6">
        <v>716.14</v>
      </c>
      <c r="L93" s="6">
        <v>800</v>
      </c>
      <c r="M93" s="44">
        <v>119.8</v>
      </c>
    </row>
    <row r="94" spans="2:13" x14ac:dyDescent="0.25">
      <c r="B94" s="28" t="s">
        <v>67</v>
      </c>
      <c r="C94" s="5"/>
      <c r="D94" s="4"/>
      <c r="E94" s="12">
        <f xml:space="preserve"> SUM(E91:E93)</f>
        <v>2500</v>
      </c>
      <c r="G94" s="12">
        <f xml:space="preserve"> SUM(G91:G93)</f>
        <v>2298.08</v>
      </c>
      <c r="I94" s="12">
        <f xml:space="preserve"> SUM(I91:I93)</f>
        <v>2400</v>
      </c>
      <c r="K94" s="12">
        <f xml:space="preserve"> SUM(K91:K93)</f>
        <v>2388.14</v>
      </c>
      <c r="L94" s="12">
        <f xml:space="preserve"> SUM(L91:L93)</f>
        <v>3400</v>
      </c>
    </row>
    <row r="95" spans="2:13" x14ac:dyDescent="0.25">
      <c r="B95" s="20"/>
      <c r="C95" s="26"/>
      <c r="D95" s="4"/>
      <c r="E95" s="6"/>
      <c r="G95" s="27"/>
    </row>
    <row r="96" spans="2:13" x14ac:dyDescent="0.25">
      <c r="B96" s="17" t="s">
        <v>68</v>
      </c>
      <c r="C96" s="26"/>
      <c r="D96" s="4"/>
      <c r="E96" s="6"/>
    </row>
    <row r="97" spans="2:13" x14ac:dyDescent="0.25">
      <c r="B97" s="4"/>
      <c r="C97" s="21" t="s">
        <v>69</v>
      </c>
      <c r="D97" s="4"/>
      <c r="E97" s="6">
        <v>100</v>
      </c>
      <c r="G97" s="6">
        <v>36</v>
      </c>
      <c r="I97" s="6">
        <v>100</v>
      </c>
      <c r="K97" s="6">
        <v>0</v>
      </c>
      <c r="L97" s="6">
        <v>100</v>
      </c>
    </row>
    <row r="98" spans="2:13" x14ac:dyDescent="0.25">
      <c r="B98" s="4"/>
      <c r="C98" s="21" t="s">
        <v>70</v>
      </c>
      <c r="D98" s="4"/>
      <c r="E98" s="6">
        <v>0</v>
      </c>
      <c r="G98" s="6">
        <v>122.06</v>
      </c>
      <c r="I98" s="6">
        <v>150</v>
      </c>
      <c r="K98" s="6">
        <v>99</v>
      </c>
      <c r="L98" s="6">
        <v>99</v>
      </c>
    </row>
    <row r="99" spans="2:13" ht="30.75" x14ac:dyDescent="0.25">
      <c r="B99" s="4"/>
      <c r="C99" s="21" t="s">
        <v>71</v>
      </c>
      <c r="D99" s="4"/>
      <c r="E99" s="6">
        <v>300</v>
      </c>
      <c r="G99" s="6">
        <v>120</v>
      </c>
      <c r="I99" s="6">
        <v>150</v>
      </c>
      <c r="K99" s="6">
        <v>226</v>
      </c>
      <c r="L99" s="6">
        <v>226</v>
      </c>
    </row>
    <row r="100" spans="2:13" x14ac:dyDescent="0.25">
      <c r="B100" s="4"/>
      <c r="C100" s="14" t="s">
        <v>72</v>
      </c>
      <c r="D100" s="4"/>
      <c r="E100" s="16">
        <v>300</v>
      </c>
      <c r="G100" s="16">
        <v>75</v>
      </c>
      <c r="I100" s="16">
        <v>300</v>
      </c>
      <c r="K100" s="16">
        <v>0</v>
      </c>
      <c r="L100" s="16">
        <v>300</v>
      </c>
    </row>
    <row r="101" spans="2:13" x14ac:dyDescent="0.25">
      <c r="B101" s="4"/>
      <c r="C101" s="14" t="s">
        <v>73</v>
      </c>
      <c r="D101" s="4"/>
      <c r="E101" s="16">
        <v>100</v>
      </c>
      <c r="G101" s="16"/>
      <c r="I101" s="16">
        <v>0</v>
      </c>
      <c r="K101" s="16">
        <v>0</v>
      </c>
      <c r="L101" s="16">
        <v>0</v>
      </c>
    </row>
    <row r="102" spans="2:13" ht="30.75" x14ac:dyDescent="0.25">
      <c r="B102" s="4"/>
      <c r="C102" s="21" t="s">
        <v>74</v>
      </c>
      <c r="D102" s="4"/>
      <c r="E102" s="6">
        <v>200</v>
      </c>
      <c r="G102" s="6">
        <v>170</v>
      </c>
      <c r="I102" s="6">
        <v>200</v>
      </c>
      <c r="K102" s="6">
        <v>170</v>
      </c>
      <c r="L102" s="6">
        <v>200</v>
      </c>
    </row>
    <row r="103" spans="2:13" x14ac:dyDescent="0.25">
      <c r="B103" s="4"/>
      <c r="C103" s="21" t="s">
        <v>75</v>
      </c>
      <c r="D103" s="4"/>
      <c r="E103" s="6">
        <v>500</v>
      </c>
      <c r="G103" s="6">
        <v>300</v>
      </c>
      <c r="I103" s="6">
        <v>300</v>
      </c>
      <c r="K103" s="6">
        <v>372.77</v>
      </c>
      <c r="L103" s="6">
        <v>300</v>
      </c>
    </row>
    <row r="104" spans="2:13" x14ac:dyDescent="0.25">
      <c r="B104" s="4"/>
      <c r="C104" s="21" t="s">
        <v>76</v>
      </c>
      <c r="D104" s="4"/>
      <c r="E104" s="6">
        <v>1100</v>
      </c>
      <c r="G104" s="6">
        <v>476.43</v>
      </c>
      <c r="I104" s="6">
        <v>0</v>
      </c>
      <c r="K104" s="6">
        <v>0</v>
      </c>
      <c r="L104" s="6">
        <v>0</v>
      </c>
    </row>
    <row r="105" spans="2:13" x14ac:dyDescent="0.25">
      <c r="B105" s="4"/>
      <c r="C105" s="21" t="s">
        <v>77</v>
      </c>
      <c r="D105" s="4"/>
      <c r="E105" s="16">
        <v>1100</v>
      </c>
      <c r="G105" s="16">
        <v>1230</v>
      </c>
      <c r="I105" s="16">
        <v>1250</v>
      </c>
      <c r="K105" s="16">
        <v>1360</v>
      </c>
      <c r="L105" s="16">
        <v>1400</v>
      </c>
    </row>
    <row r="106" spans="2:13" ht="30.75" x14ac:dyDescent="0.25">
      <c r="B106" s="4"/>
      <c r="C106" s="14" t="s">
        <v>78</v>
      </c>
      <c r="D106" s="4"/>
      <c r="E106" s="16">
        <v>500</v>
      </c>
      <c r="G106" s="16">
        <v>410.88</v>
      </c>
      <c r="I106" s="16">
        <v>500</v>
      </c>
      <c r="K106" s="16">
        <v>646.38</v>
      </c>
      <c r="L106" s="16">
        <v>500</v>
      </c>
    </row>
    <row r="107" spans="2:13" x14ac:dyDescent="0.25">
      <c r="B107" s="4"/>
      <c r="C107" s="14" t="s">
        <v>79</v>
      </c>
      <c r="D107" s="4"/>
      <c r="E107" s="16">
        <v>500</v>
      </c>
      <c r="G107" s="16">
        <v>673.59</v>
      </c>
      <c r="I107" s="16">
        <v>500</v>
      </c>
      <c r="K107" s="16">
        <v>77.650000000000006</v>
      </c>
      <c r="L107" s="16">
        <v>200</v>
      </c>
    </row>
    <row r="108" spans="2:13" x14ac:dyDescent="0.25">
      <c r="B108" s="4"/>
      <c r="C108" s="14" t="s">
        <v>80</v>
      </c>
      <c r="D108" s="4"/>
      <c r="E108" s="16">
        <v>110</v>
      </c>
      <c r="G108" s="16">
        <v>120</v>
      </c>
      <c r="I108" s="29">
        <v>120</v>
      </c>
      <c r="K108" s="29">
        <v>89.88</v>
      </c>
      <c r="L108" s="29">
        <v>800</v>
      </c>
    </row>
    <row r="109" spans="2:13" x14ac:dyDescent="0.25">
      <c r="B109" s="4"/>
      <c r="C109" s="14" t="s">
        <v>97</v>
      </c>
      <c r="D109" s="4"/>
      <c r="E109" s="16"/>
      <c r="G109" s="16"/>
      <c r="I109" s="29"/>
      <c r="K109" s="29"/>
      <c r="L109" s="29"/>
      <c r="M109" s="44">
        <v>50</v>
      </c>
    </row>
    <row r="110" spans="2:13" x14ac:dyDescent="0.25">
      <c r="B110" s="28" t="s">
        <v>81</v>
      </c>
      <c r="C110" s="5"/>
      <c r="D110" s="4"/>
      <c r="E110" s="12">
        <f xml:space="preserve"> SUM(E97:E108)</f>
        <v>4810</v>
      </c>
      <c r="G110" s="12">
        <f xml:space="preserve"> SUM(G97:G108)</f>
        <v>3733.96</v>
      </c>
      <c r="I110" s="12">
        <f xml:space="preserve"> SUM(I97:I108)</f>
        <v>3570</v>
      </c>
      <c r="K110" s="12">
        <f xml:space="preserve"> SUM(K97:K108)</f>
        <v>3041.6800000000003</v>
      </c>
      <c r="L110" s="12">
        <f xml:space="preserve"> SUM(L97:L108)</f>
        <v>4125</v>
      </c>
    </row>
    <row r="111" spans="2:13" x14ac:dyDescent="0.25">
      <c r="B111" s="17"/>
      <c r="C111" s="26"/>
      <c r="D111" s="4"/>
      <c r="E111" s="6"/>
    </row>
    <row r="112" spans="2:13" x14ac:dyDescent="0.25">
      <c r="B112" s="17" t="s">
        <v>82</v>
      </c>
      <c r="C112" s="26"/>
      <c r="D112" s="4"/>
      <c r="E112" s="6"/>
    </row>
    <row r="113" spans="2:13" x14ac:dyDescent="0.25">
      <c r="B113" s="4"/>
      <c r="C113" s="21" t="s">
        <v>83</v>
      </c>
      <c r="D113" s="4"/>
      <c r="E113" s="6">
        <v>6450</v>
      </c>
      <c r="G113" s="6"/>
      <c r="I113" s="6">
        <v>0</v>
      </c>
      <c r="K113" s="6">
        <v>0</v>
      </c>
      <c r="L113" s="6">
        <v>0</v>
      </c>
    </row>
    <row r="114" spans="2:13" x14ac:dyDescent="0.25">
      <c r="B114" s="4"/>
      <c r="C114" s="21" t="s">
        <v>84</v>
      </c>
      <c r="D114" s="4"/>
      <c r="E114" s="6">
        <v>175</v>
      </c>
      <c r="G114" s="6">
        <v>58.31</v>
      </c>
      <c r="I114" s="6">
        <v>100</v>
      </c>
      <c r="K114" s="6">
        <v>55.85</v>
      </c>
      <c r="L114" s="6">
        <v>100</v>
      </c>
    </row>
    <row r="115" spans="2:13" x14ac:dyDescent="0.25">
      <c r="B115" s="4"/>
      <c r="C115" s="21" t="s">
        <v>85</v>
      </c>
      <c r="D115" s="4"/>
      <c r="E115" s="6"/>
      <c r="G115" s="6">
        <v>53.4</v>
      </c>
      <c r="I115" s="6">
        <v>0</v>
      </c>
      <c r="K115" s="6">
        <v>0</v>
      </c>
      <c r="L115" s="6">
        <v>50</v>
      </c>
    </row>
    <row r="116" spans="2:13" outlineLevel="1" x14ac:dyDescent="0.25">
      <c r="B116" s="4"/>
      <c r="C116" s="21" t="s">
        <v>32</v>
      </c>
      <c r="D116" s="4"/>
      <c r="E116" s="6">
        <v>100</v>
      </c>
      <c r="G116" s="6">
        <v>50</v>
      </c>
      <c r="I116" s="6">
        <v>50</v>
      </c>
      <c r="K116" s="6">
        <v>0</v>
      </c>
      <c r="L116" s="6">
        <v>50</v>
      </c>
    </row>
    <row r="117" spans="2:13" outlineLevel="1" x14ac:dyDescent="0.25">
      <c r="B117" s="4"/>
      <c r="C117" s="21" t="s">
        <v>86</v>
      </c>
      <c r="D117" s="4"/>
      <c r="E117" s="6">
        <v>0</v>
      </c>
      <c r="G117" s="6">
        <v>0</v>
      </c>
      <c r="I117" s="6">
        <v>150</v>
      </c>
      <c r="K117" s="6">
        <v>0</v>
      </c>
      <c r="L117" s="6"/>
    </row>
    <row r="118" spans="2:13" outlineLevel="1" x14ac:dyDescent="0.25">
      <c r="B118" s="4"/>
      <c r="C118" s="21" t="s">
        <v>34</v>
      </c>
      <c r="D118" s="4"/>
      <c r="E118" s="6">
        <v>0</v>
      </c>
      <c r="G118" s="6">
        <v>85</v>
      </c>
      <c r="I118" s="6">
        <v>0</v>
      </c>
      <c r="K118" s="6"/>
      <c r="L118" s="6"/>
    </row>
    <row r="119" spans="2:13" outlineLevel="1" x14ac:dyDescent="0.25">
      <c r="B119" s="4"/>
      <c r="C119" s="21" t="s">
        <v>87</v>
      </c>
      <c r="D119" s="4"/>
      <c r="E119" s="6">
        <v>0</v>
      </c>
      <c r="G119" s="6">
        <v>0</v>
      </c>
      <c r="I119" s="6">
        <v>250</v>
      </c>
      <c r="K119" s="6">
        <v>0</v>
      </c>
      <c r="L119" s="6"/>
    </row>
    <row r="120" spans="2:13" x14ac:dyDescent="0.25">
      <c r="B120" s="28" t="s">
        <v>88</v>
      </c>
      <c r="C120" s="5"/>
      <c r="D120" s="4"/>
      <c r="E120" s="12">
        <f xml:space="preserve"> SUM(E113:E119)</f>
        <v>6725</v>
      </c>
      <c r="G120" s="12">
        <f xml:space="preserve"> SUM(G113:G119)</f>
        <v>246.71</v>
      </c>
      <c r="I120" s="12">
        <f xml:space="preserve"> SUM(I113:I119)</f>
        <v>550</v>
      </c>
      <c r="K120" s="12">
        <f xml:space="preserve"> SUM(K113:K119)</f>
        <v>55.85</v>
      </c>
      <c r="L120" s="12">
        <f xml:space="preserve"> SUM(L113:L119)</f>
        <v>200</v>
      </c>
    </row>
    <row r="121" spans="2:13" x14ac:dyDescent="0.25">
      <c r="B121" s="30"/>
      <c r="C121" s="14"/>
      <c r="D121" s="4"/>
      <c r="E121" s="6"/>
    </row>
    <row r="122" spans="2:13" x14ac:dyDescent="0.25">
      <c r="B122" s="17" t="s">
        <v>89</v>
      </c>
      <c r="C122" s="26"/>
      <c r="D122" s="4"/>
      <c r="E122" s="31">
        <f xml:space="preserve"> SUM(E55, E67, E81, E88, E94, E110, E120)</f>
        <v>34705</v>
      </c>
      <c r="G122" s="31">
        <f xml:space="preserve"> SUM(G55, G67, G81, G88, G94, G110, G120)</f>
        <v>25088.22</v>
      </c>
      <c r="I122" s="31">
        <f xml:space="preserve"> SUM(I55, I67, I81, I88, I94, I110, I120)</f>
        <v>17420</v>
      </c>
      <c r="K122" s="31">
        <f xml:space="preserve"> SUM(K55, K67, K81, K88, K94, K110, K120)</f>
        <v>20043.82</v>
      </c>
      <c r="L122" s="31">
        <f xml:space="preserve"> SUM(L55, L67, L81, L88, L94, L110, L120)</f>
        <v>26525</v>
      </c>
      <c r="M122" s="45"/>
    </row>
    <row r="123" spans="2:13" x14ac:dyDescent="0.25">
      <c r="B123" s="18"/>
      <c r="C123" s="14"/>
      <c r="D123" s="4"/>
      <c r="E123" s="6"/>
    </row>
    <row r="124" spans="2:13" x14ac:dyDescent="0.25">
      <c r="B124" s="20" t="s">
        <v>90</v>
      </c>
      <c r="C124" s="26"/>
      <c r="D124" s="4"/>
      <c r="E124" s="25">
        <f>+E42-E122</f>
        <v>-640</v>
      </c>
      <c r="G124" s="25">
        <f>+G42-G122</f>
        <v>4383.7199999999975</v>
      </c>
      <c r="I124" s="25">
        <f>+I42-I122</f>
        <v>-580</v>
      </c>
      <c r="K124" s="25">
        <f>+K42-K122</f>
        <v>585.36999999999898</v>
      </c>
      <c r="L124" s="25">
        <f>+L42-L122</f>
        <v>108</v>
      </c>
    </row>
    <row r="125" spans="2:13" x14ac:dyDescent="0.25">
      <c r="B125" s="18"/>
      <c r="C125" s="21" t="s">
        <v>91</v>
      </c>
      <c r="D125" s="4"/>
      <c r="E125" s="15">
        <v>2855.58</v>
      </c>
      <c r="G125" s="15">
        <f xml:space="preserve"> E126</f>
        <v>2215.58</v>
      </c>
      <c r="I125" s="32">
        <f>+G126</f>
        <v>6599.2999999999975</v>
      </c>
      <c r="K125" s="32">
        <f>+I126</f>
        <v>6019.2999999999975</v>
      </c>
      <c r="L125" s="32">
        <f>+K126</f>
        <v>6604.6699999999964</v>
      </c>
    </row>
    <row r="126" spans="2:13" ht="16.5" thickBot="1" x14ac:dyDescent="0.3">
      <c r="B126" s="17" t="s">
        <v>92</v>
      </c>
      <c r="C126" s="5"/>
      <c r="D126" s="4"/>
      <c r="E126" s="33">
        <f xml:space="preserve"> SUM(E124:E125)</f>
        <v>2215.58</v>
      </c>
      <c r="G126" s="33">
        <f xml:space="preserve"> SUM(G124:G125)</f>
        <v>6599.2999999999975</v>
      </c>
      <c r="I126" s="33">
        <f xml:space="preserve"> SUM(I124:I125)</f>
        <v>6019.2999999999975</v>
      </c>
      <c r="K126" s="33">
        <f xml:space="preserve"> SUM(K124:K125)</f>
        <v>6604.6699999999964</v>
      </c>
      <c r="L126" s="33">
        <f xml:space="preserve"> SUM(L124:L125)</f>
        <v>6712.6699999999964</v>
      </c>
      <c r="M126" s="46"/>
    </row>
    <row r="127" spans="2:13" ht="18.75" thickTop="1" x14ac:dyDescent="0.25">
      <c r="B127" s="34"/>
      <c r="C127" s="35"/>
      <c r="D127" s="34"/>
      <c r="E127" s="36"/>
      <c r="F127" s="34"/>
      <c r="G127" s="34"/>
      <c r="I127" s="34"/>
      <c r="K127" s="34"/>
    </row>
    <row r="128" spans="2:13" ht="18" x14ac:dyDescent="0.25">
      <c r="B128" s="34"/>
      <c r="C128" s="35"/>
      <c r="D128" s="34"/>
      <c r="E128" s="34"/>
      <c r="F128" s="34"/>
      <c r="G128" s="34"/>
      <c r="I128" s="34"/>
      <c r="K128" s="34"/>
    </row>
    <row r="129" spans="2:13" ht="18" x14ac:dyDescent="0.25">
      <c r="B129" s="34"/>
      <c r="C129" s="35"/>
      <c r="D129" s="34"/>
      <c r="E129" s="34"/>
      <c r="F129" s="34"/>
      <c r="G129" s="34"/>
      <c r="I129" s="34"/>
      <c r="K129" s="34"/>
      <c r="M129" s="47"/>
    </row>
    <row r="130" spans="2:13" ht="18" x14ac:dyDescent="0.25">
      <c r="B130" s="34"/>
      <c r="C130" s="35"/>
      <c r="D130" s="34"/>
      <c r="E130" s="34"/>
      <c r="F130" s="34"/>
      <c r="G130" s="34"/>
      <c r="I130" s="34"/>
      <c r="K130" s="34"/>
      <c r="M130" s="47"/>
    </row>
    <row r="131" spans="2:13" ht="18" x14ac:dyDescent="0.25">
      <c r="B131" s="34"/>
      <c r="C131" s="35"/>
      <c r="D131" s="34"/>
      <c r="E131" s="34"/>
      <c r="F131" s="34"/>
      <c r="G131" s="34"/>
      <c r="I131" s="34"/>
      <c r="K131" s="34"/>
      <c r="M131" s="47"/>
    </row>
    <row r="132" spans="2:13" ht="18" x14ac:dyDescent="0.25">
      <c r="B132" s="34"/>
      <c r="C132" s="35"/>
      <c r="D132" s="34"/>
      <c r="E132" s="34"/>
      <c r="F132" s="34"/>
      <c r="G132" s="34"/>
      <c r="I132" s="34"/>
      <c r="K132" s="34"/>
      <c r="M132" s="47"/>
    </row>
    <row r="133" spans="2:13" ht="18" x14ac:dyDescent="0.25">
      <c r="B133" s="34"/>
      <c r="C133" s="35"/>
      <c r="D133" s="34"/>
      <c r="E133" s="34"/>
      <c r="F133" s="34"/>
      <c r="G133" s="34"/>
      <c r="I133" s="34"/>
      <c r="K133" s="34"/>
    </row>
    <row r="134" spans="2:13" ht="18" x14ac:dyDescent="0.25">
      <c r="B134" s="34"/>
      <c r="C134" s="35"/>
      <c r="D134" s="34"/>
      <c r="E134" s="34"/>
      <c r="F134" s="34"/>
      <c r="G134" s="34"/>
      <c r="I134" s="34"/>
      <c r="K134" s="34"/>
    </row>
    <row r="135" spans="2:13" ht="18" x14ac:dyDescent="0.25">
      <c r="B135" s="34"/>
      <c r="C135" s="35"/>
      <c r="D135" s="34"/>
      <c r="E135" s="34"/>
      <c r="F135" s="34"/>
      <c r="G135" s="34"/>
      <c r="I135" s="34"/>
      <c r="K135" s="34"/>
    </row>
    <row r="136" spans="2:13" ht="18" x14ac:dyDescent="0.25">
      <c r="B136" s="34"/>
      <c r="C136" s="35"/>
      <c r="D136" s="34"/>
      <c r="E136" s="34"/>
      <c r="F136" s="34"/>
      <c r="G136" s="34"/>
      <c r="I136" s="34"/>
      <c r="K136" s="34"/>
    </row>
    <row r="137" spans="2:13" ht="18" x14ac:dyDescent="0.25">
      <c r="B137" s="34"/>
      <c r="C137" s="35"/>
      <c r="D137" s="34"/>
      <c r="E137" s="34"/>
      <c r="F137" s="34"/>
      <c r="G137" s="34"/>
      <c r="I137" s="34"/>
      <c r="K137" s="34"/>
    </row>
    <row r="138" spans="2:13" ht="18" x14ac:dyDescent="0.25">
      <c r="B138" s="34"/>
      <c r="C138" s="35"/>
      <c r="D138" s="34"/>
      <c r="E138" s="34"/>
      <c r="F138" s="34"/>
      <c r="G138" s="34"/>
      <c r="I138" s="34"/>
      <c r="K138" s="34"/>
    </row>
    <row r="139" spans="2:13" ht="18" x14ac:dyDescent="0.25">
      <c r="B139" s="34"/>
      <c r="C139" s="35"/>
      <c r="D139" s="34"/>
      <c r="E139" s="34"/>
      <c r="F139" s="34"/>
      <c r="G139" s="34"/>
      <c r="I139" s="34"/>
      <c r="K139" s="34"/>
    </row>
    <row r="140" spans="2:13" ht="18" x14ac:dyDescent="0.25">
      <c r="B140" s="34"/>
      <c r="C140" s="35"/>
      <c r="D140" s="34"/>
      <c r="E140" s="34"/>
      <c r="F140" s="34"/>
      <c r="G140" s="34"/>
      <c r="I140" s="34"/>
      <c r="K140" s="34"/>
    </row>
    <row r="141" spans="2:13" ht="18" x14ac:dyDescent="0.25">
      <c r="B141" s="34"/>
      <c r="C141" s="35"/>
      <c r="D141" s="34"/>
      <c r="E141" s="34"/>
      <c r="F141" s="34"/>
      <c r="G141" s="34"/>
      <c r="I141" s="34"/>
      <c r="K141" s="34"/>
    </row>
    <row r="142" spans="2:13" ht="18" x14ac:dyDescent="0.25">
      <c r="B142" s="34"/>
      <c r="C142" s="35"/>
      <c r="D142" s="34"/>
      <c r="E142" s="34"/>
      <c r="F142" s="34"/>
      <c r="G142" s="34"/>
      <c r="I142" s="34"/>
      <c r="K142" s="34"/>
    </row>
    <row r="143" spans="2:13" ht="18" x14ac:dyDescent="0.25">
      <c r="B143" s="34"/>
      <c r="C143" s="35"/>
      <c r="D143" s="34"/>
      <c r="E143" s="34"/>
      <c r="F143" s="34"/>
      <c r="G143" s="34"/>
      <c r="I143" s="34"/>
      <c r="K143" s="34"/>
    </row>
    <row r="144" spans="2:13" ht="18" x14ac:dyDescent="0.25">
      <c r="B144" s="34"/>
      <c r="C144" s="35"/>
      <c r="D144" s="34"/>
      <c r="E144" s="34"/>
      <c r="F144" s="34"/>
      <c r="G144" s="34"/>
      <c r="I144" s="34"/>
      <c r="K144" s="34"/>
    </row>
    <row r="145" spans="2:11" ht="18" x14ac:dyDescent="0.25">
      <c r="B145" s="34"/>
      <c r="C145" s="35"/>
      <c r="D145" s="34"/>
      <c r="E145" s="34"/>
      <c r="F145" s="34"/>
      <c r="G145" s="34"/>
      <c r="I145" s="34"/>
      <c r="K145" s="34"/>
    </row>
    <row r="146" spans="2:11" ht="18" x14ac:dyDescent="0.25">
      <c r="B146" s="34"/>
      <c r="C146" s="35"/>
      <c r="D146" s="34"/>
      <c r="E146" s="34"/>
      <c r="F146" s="34"/>
      <c r="G146" s="34"/>
      <c r="I146" s="34"/>
      <c r="K146" s="34"/>
    </row>
    <row r="147" spans="2:11" ht="18" x14ac:dyDescent="0.25">
      <c r="B147" s="34"/>
      <c r="C147" s="35"/>
      <c r="D147" s="34"/>
      <c r="E147" s="34"/>
      <c r="F147" s="34"/>
      <c r="G147" s="34"/>
      <c r="I147" s="34"/>
      <c r="K147" s="34"/>
    </row>
    <row r="148" spans="2:11" ht="18" x14ac:dyDescent="0.25">
      <c r="B148" s="34"/>
      <c r="C148" s="35"/>
      <c r="D148" s="34"/>
      <c r="E148" s="34"/>
      <c r="F148" s="34"/>
      <c r="G148" s="34"/>
      <c r="I148" s="34"/>
      <c r="K148" s="34"/>
    </row>
    <row r="149" spans="2:11" ht="18" x14ac:dyDescent="0.25">
      <c r="B149" s="34"/>
      <c r="C149" s="35"/>
      <c r="D149" s="34"/>
      <c r="E149" s="34"/>
      <c r="F149" s="34"/>
      <c r="G149" s="34"/>
      <c r="I149" s="34"/>
      <c r="K149" s="34"/>
    </row>
    <row r="150" spans="2:11" ht="18" x14ac:dyDescent="0.25">
      <c r="B150" s="34"/>
      <c r="C150" s="35"/>
      <c r="D150" s="34"/>
      <c r="E150" s="34"/>
      <c r="F150" s="34"/>
      <c r="G150" s="34"/>
      <c r="I150" s="34"/>
      <c r="K150" s="34"/>
    </row>
    <row r="151" spans="2:11" ht="18" x14ac:dyDescent="0.25">
      <c r="B151" s="34"/>
      <c r="C151" s="35"/>
      <c r="D151" s="34"/>
      <c r="E151" s="34"/>
      <c r="F151" s="34"/>
      <c r="G151" s="34"/>
      <c r="I151" s="34"/>
      <c r="K151" s="34"/>
    </row>
    <row r="152" spans="2:11" ht="18" x14ac:dyDescent="0.25">
      <c r="B152" s="34"/>
      <c r="C152" s="35"/>
      <c r="D152" s="34"/>
      <c r="E152" s="34"/>
      <c r="F152" s="34"/>
      <c r="G152" s="34"/>
      <c r="I152" s="34"/>
      <c r="K152" s="34"/>
    </row>
    <row r="153" spans="2:11" ht="18" x14ac:dyDescent="0.25">
      <c r="B153" s="34"/>
      <c r="C153" s="35"/>
      <c r="D153" s="34"/>
      <c r="E153" s="34"/>
      <c r="F153" s="34"/>
      <c r="G153" s="34"/>
      <c r="I153" s="34"/>
      <c r="K153" s="34"/>
    </row>
    <row r="154" spans="2:11" ht="18" x14ac:dyDescent="0.25">
      <c r="B154" s="34"/>
      <c r="C154" s="35"/>
      <c r="D154" s="34"/>
      <c r="E154" s="34"/>
      <c r="F154" s="34"/>
      <c r="G154" s="34"/>
      <c r="I154" s="34"/>
      <c r="K154" s="34"/>
    </row>
    <row r="155" spans="2:11" ht="18" x14ac:dyDescent="0.25">
      <c r="B155" s="34"/>
      <c r="C155" s="35"/>
      <c r="D155" s="34"/>
      <c r="E155" s="34"/>
      <c r="F155" s="34"/>
      <c r="G155" s="34"/>
      <c r="I155" s="34"/>
      <c r="K155" s="34"/>
    </row>
    <row r="156" spans="2:11" ht="18" x14ac:dyDescent="0.25">
      <c r="B156" s="34"/>
      <c r="C156" s="35"/>
      <c r="D156" s="34"/>
      <c r="E156" s="34"/>
      <c r="F156" s="34"/>
      <c r="G156" s="34"/>
      <c r="I156" s="34"/>
      <c r="K156" s="34"/>
    </row>
    <row r="157" spans="2:11" ht="18" x14ac:dyDescent="0.25">
      <c r="B157" s="34"/>
      <c r="C157" s="35"/>
      <c r="D157" s="34"/>
      <c r="E157" s="34"/>
      <c r="F157" s="34"/>
      <c r="G157" s="34"/>
      <c r="I157" s="34"/>
      <c r="K157" s="34"/>
    </row>
    <row r="158" spans="2:11" ht="18" x14ac:dyDescent="0.25">
      <c r="B158" s="34"/>
      <c r="C158" s="35"/>
      <c r="D158" s="34"/>
      <c r="E158" s="34"/>
      <c r="F158" s="34"/>
      <c r="G158" s="34"/>
      <c r="I158" s="34"/>
      <c r="K158" s="34"/>
    </row>
    <row r="159" spans="2:11" ht="18" x14ac:dyDescent="0.25">
      <c r="B159" s="34"/>
      <c r="C159" s="35"/>
      <c r="D159" s="34"/>
      <c r="E159" s="34"/>
      <c r="F159" s="34"/>
      <c r="G159" s="34"/>
      <c r="I159" s="34"/>
      <c r="K159" s="34"/>
    </row>
  </sheetData>
  <mergeCells count="5">
    <mergeCell ref="B2:I2"/>
    <mergeCell ref="B3:I3"/>
    <mergeCell ref="B4:I4"/>
    <mergeCell ref="B7:C7"/>
    <mergeCell ref="B44:C44"/>
  </mergeCells>
  <pageMargins left="0.7" right="0.7" top="0.75" bottom="0.75" header="0.3" footer="0.3"/>
  <pageSetup scale="61" orientation="portrait" horizontalDpi="4294967293" r:id="rId1"/>
  <rowBreaks count="2" manualBreakCount="2">
    <brk id="42" max="16383" man="1"/>
    <brk id="94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2015-16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Ayo Gbenjo</dc:creator>
  <cp:lastModifiedBy>sales1</cp:lastModifiedBy>
  <cp:lastPrinted>2015-07-16T21:12:10Z</cp:lastPrinted>
  <dcterms:created xsi:type="dcterms:W3CDTF">2015-07-14T09:54:59Z</dcterms:created>
  <dcterms:modified xsi:type="dcterms:W3CDTF">2015-08-27T00:43:37Z</dcterms:modified>
</cp:coreProperties>
</file>